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hadir.orkmes\Downloads\"/>
    </mc:Choice>
  </mc:AlternateContent>
  <xr:revisionPtr revIDLastSave="0" documentId="8_{517D60D2-A46E-4200-8CE2-D278E021FD39}" xr6:coauthVersionLast="47" xr6:coauthVersionMax="47" xr10:uidLastSave="{00000000-0000-0000-0000-000000000000}"/>
  <bookViews>
    <workbookView xWindow="-120" yWindow="-120" windowWidth="29040" windowHeight="15840" xr2:uid="{CDBD5F05-1992-4C7A-97C4-5990E4F77EED}"/>
  </bookViews>
  <sheets>
    <sheet name="Sayf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6" i="1"/>
  <c r="E7" i="1" l="1"/>
  <c r="K6" i="1"/>
  <c r="J6" i="1"/>
  <c r="H6" i="1"/>
  <c r="I6" i="1"/>
  <c r="G6" i="1"/>
  <c r="H7" i="1" l="1"/>
  <c r="J7" i="1"/>
  <c r="G7" i="1"/>
  <c r="I7" i="1"/>
  <c r="K7" i="1"/>
  <c r="E8" i="1"/>
  <c r="M6" i="1"/>
  <c r="I8" i="1" l="1"/>
  <c r="G8" i="1"/>
  <c r="H8" i="1"/>
  <c r="J8" i="1"/>
  <c r="K8" i="1"/>
  <c r="E9" i="1"/>
  <c r="M7" i="1"/>
  <c r="G9" i="1" l="1"/>
  <c r="H9" i="1"/>
  <c r="I9" i="1"/>
  <c r="J9" i="1"/>
  <c r="K9" i="1"/>
  <c r="E10" i="1"/>
  <c r="M8" i="1"/>
  <c r="G10" i="1" l="1"/>
  <c r="H10" i="1"/>
  <c r="I10" i="1"/>
  <c r="J10" i="1"/>
  <c r="K10" i="1"/>
  <c r="E11" i="1"/>
  <c r="M9" i="1"/>
  <c r="G11" i="1" l="1"/>
  <c r="M11" i="1" s="1"/>
  <c r="H11" i="1"/>
  <c r="I11" i="1"/>
  <c r="J11" i="1"/>
  <c r="K11" i="1"/>
  <c r="E12" i="1"/>
  <c r="M10" i="1"/>
  <c r="G12" i="1" l="1"/>
  <c r="H12" i="1"/>
  <c r="I12" i="1"/>
  <c r="K12" i="1"/>
  <c r="E13" i="1"/>
  <c r="J12" i="1"/>
  <c r="G13" i="1" l="1"/>
  <c r="H13" i="1"/>
  <c r="I13" i="1"/>
  <c r="J13" i="1"/>
  <c r="K13" i="1"/>
  <c r="M12" i="1"/>
  <c r="M13" i="1" l="1"/>
</calcChain>
</file>

<file path=xl/sharedStrings.xml><?xml version="1.0" encoding="utf-8"?>
<sst xmlns="http://schemas.openxmlformats.org/spreadsheetml/2006/main" count="20" uniqueCount="20">
  <si>
    <t>Previous Cumulative Income Tax Base</t>
  </si>
  <si>
    <t>Months</t>
  </si>
  <si>
    <t>Income Tax Base</t>
  </si>
  <si>
    <t>Cumulative Income Tax Base</t>
  </si>
  <si>
    <t>Income Tax 1</t>
  </si>
  <si>
    <t>Income Tax 2</t>
  </si>
  <si>
    <t>Income Tax 3</t>
  </si>
  <si>
    <t>Income Tax 4</t>
  </si>
  <si>
    <t>Income Tax 5</t>
  </si>
  <si>
    <t>Total Income Tax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</si>
  <si>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</si>
  <si>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</si>
  <si>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</si>
  <si>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</si>
  <si>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</si>
  <si>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</si>
  <si>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</si>
  <si>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</si>
  <si>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Tax Brackets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</si>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</sst>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\ 0"/>
  </numFmts>
  <fonts count="2" x14ac:knownFonts="1">
    <font>
      <sz val="11"/>
      <color theme="1"/>
      <name val="Segoe UI"/>
      <family val="2"/>
      <charset val="162"/>
    </font>
    <font>
      <b/>
      <sz val="11"/>
      <color theme="1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4" fontId="0" fillId="0" borderId="0" xfId="0" applyNumberFormat="1" applyAlignment="1">
      <alignment horizontal="right" vertical="center" indent="1"/>
    </xf>
    <xf numFmtId="4" fontId="1" fillId="0" borderId="0" xfId="0" applyNumberFormat="1" applyFont="1" applyAlignment="1">
      <alignment horizontal="right" vertical="center" wrapText="1" indent="1"/>
    </xf>
    <xf numFmtId="0" fontId="1" fillId="0" borderId="0" xfId="0" applyFont="1" applyAlignment="1">
      <alignment horizontal="left" vertical="center" wrapText="1" indent="1"/>
    </xf>
    <xf numFmtId="4" fontId="1" fillId="0" borderId="0" xfId="0" quotePrefix="1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101E-E2D0-4B19-96DF-34901808F018}">
  <dimension ref="B2:M20"/>
  <sheetViews>
    <sheetView tabSelected="1" workbookViewId="0">
      <selection activeCell="I18" sqref="I18"/>
    </sheetView>
  </sheetViews>
  <sheetFormatPr defaultRowHeight="16.5" x14ac:dyDescent="0.3"/>
  <cols>
    <col min="1" max="1" width="2.625" style="1" customWidth="1"/>
    <col min="2" max="2" width="12.625" style="2" customWidth="1"/>
    <col min="3" max="3" width="2.625" style="1" customWidth="1"/>
    <col min="4" max="5" width="13.625" style="3" customWidth="1"/>
    <col min="6" max="6" width="2.625" style="1" customWidth="1"/>
    <col min="7" max="11" width="13.625" style="3" customWidth="1"/>
    <col min="12" max="12" width="2.625" style="1" customWidth="1"/>
    <col min="13" max="13" width="13.625" style="3" customWidth="1"/>
    <col min="14" max="14" width="2.625" style="1" customWidth="1"/>
    <col min="15" max="17" width="9" style="1"/>
    <col min="18" max="18" width="9.625" style="1" bestFit="1" customWidth="1"/>
    <col min="19" max="16384" width="9" style="1"/>
  </cols>
  <sheetData>
    <row r="2" spans="2:13" ht="66" x14ac:dyDescent="0.3">
      <c r="E2" s="4" t="s">
        <v>0</v>
      </c>
      <c r="G2" s="1"/>
    </row>
    <row r="3" spans="2:13" x14ac:dyDescent="0.3">
      <c r="E3" s="3">
        <v>145000</v>
      </c>
    </row>
    <row r="5" spans="2:13" s="4" customFormat="1" ht="49.5" x14ac:dyDescent="0.3">
      <c r="B5" s="5" t="s">
        <v>1</v>
      </c>
      <c r="D5" s="4" t="s">
        <v>2</v>
      </c>
      <c r="E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M5" s="4" t="s">
        <v>9</v>
      </c>
    </row>
    <row r="6" spans="2:13" x14ac:dyDescent="0.3">
      <c r="B6" s="2" t="s">
        <v>10</v>
      </c>
      <c r="D6" s="3">
        <v>42500</v>
      </c>
      <c r="E6" s="3">
        <f>D6+IF(ISNUMBER(E5),E5,0)+E3</f>
        <v>187500</v>
      </c>
      <c r="G6" s="3">
        <f>IF(AND((E6-D6)&gt;=0,(E6-D6)&lt;=158000),IF(E6&lt;=158000,D6,158000-(E6-D6))*0.15,IF((E6-D6)&lt;0,IF(AND(E6&gt;0,E6&lt;=158000),(E6-0)*0.15,IF(E6&gt;158000,(158000-0)*0.15,0)),0))</f>
        <v>1950</v>
      </c>
      <c r="H6" s="3">
        <f>IF(AND((E6-D6)&gt;=158000,(E6-D6)&lt;=330000),IF(E6&lt;=330000,D6,330000-(E6-D6))*0.2,IF((E6-D6)&lt;158000,IF(AND(E6&gt;158000,E6&lt;=330000),(E6-158000)*0.2,IF(E6&gt;330000,(330000-158000)*0.2,0)),0))</f>
        <v>5900</v>
      </c>
      <c r="I6" s="3">
        <f>IF(AND((E6-D6)&gt;=330000,(E6-D6)&lt;=1200000),IF(E6&lt;=1200000,D6,1200000-(E6-D6))*0.27,IF((E6-D6)&lt;330000,IF(AND(E6&gt;330000,E6&lt;=1200000),(E6-330000)*0.27,IF(E6&gt;1200000,(1200000-330000)*0.27,0)),0))</f>
        <v>0</v>
      </c>
      <c r="J6" s="3">
        <f>IF(AND((E6-D6)&gt;=1200000,(E6-D6)&lt;=4300000),IF(E6&lt;=4300000,D6,4300000-(E6-D6))*0.35,IF((E6-D6)&lt;1200000,IF(AND(E6&gt;1200000,E6&lt;=4300000),(E6-1200000)*0.35,IF(E6&gt;4300000,(4300000-1200000)*0.35,0)),0))</f>
        <v>0</v>
      </c>
      <c r="K6" s="3">
        <f>IF((E6-D6)&gt;=4300000,D6*0.4,IF(E6&gt;4300000,(E6-4300000)*0.4,0))</f>
        <v>0</v>
      </c>
      <c r="M6" s="3">
        <f>SUM(G6:K6)</f>
        <v>7850</v>
      </c>
    </row>
    <row r="7" spans="2:13" x14ac:dyDescent="0.3">
      <c r="B7" s="2" t="s">
        <v>11</v>
      </c>
      <c r="D7" s="3">
        <v>42500</v>
      </c>
      <c r="E7" s="3">
        <f t="shared" ref="E7:E13" si="0">D7+IF(ISNUMBER(E6),E6,0)</f>
        <v>230000</v>
      </c>
      <c r="G7" s="3">
        <f>IF(AND((E7-D7)&gt;=0,(E7-D7)&lt;=158000),IF(E7&lt;=158000,D7,158000-(E7-D7))*0.15,IF((E7-D7)&lt;0,IF(AND(E7&gt;0,E7&lt;=158000),(E7-0)*0.15,IF(E7&gt;158000,(158000-0)*0.15,0)),0))</f>
        <v>0</v>
      </c>
      <c r="H7" s="3">
        <f>IF(AND((E7-D7)&gt;=158000,(E7-D7)&lt;=330000),IF(E7&lt;=330000,D7,330000-(E7-D7))*0.2,IF((E7-D7)&lt;158000,IF(AND(E7&gt;158000,E7&lt;=330000),(E7-158000)*0.2,IF(E7&gt;330000,(330000-158000)*0.2,0)),0))</f>
        <v>8500</v>
      </c>
      <c r="I7" s="3">
        <f>IF(AND((E7-D7)&gt;=330000,(E7-D7)&lt;=1200000),IF(E7&lt;=1200000,D7,1200000-(E7-D7))*0.27,IF((E7-D7)&lt;330000,IF(AND(E7&gt;330000,E7&lt;=1200000),(E7-330000)*0.27,IF(E7&gt;1200000,(1200000-330000)*0.27,0)),0))</f>
        <v>0</v>
      </c>
      <c r="J7" s="3">
        <f>IF(AND((E7-D7)&gt;=1200000,(E7-D7)&lt;=4300000),IF(E7&lt;=4300000,D7,4300000-(E7-D7))*0.35,IF((E7-D7)&lt;1200000,IF(AND(E7&gt;1200000,E7&lt;=4300000),(E7-1200000)*0.35,IF(E7&gt;4300000,(4300000-1200000)*0.35,0)),0))</f>
        <v>0</v>
      </c>
      <c r="K7" s="3">
        <f>IF((E7-D7)&gt;=4300000,D7*0.4,IF(E7&gt;4300000,(E7-4300000)*0.4,0))</f>
        <v>0</v>
      </c>
      <c r="M7" s="3">
        <f>SUM(G7:K7)</f>
        <v>8500</v>
      </c>
    </row>
    <row r="8" spans="2:13" x14ac:dyDescent="0.3">
      <c r="B8" s="2" t="s">
        <v>12</v>
      </c>
      <c r="D8" s="3">
        <v>625000</v>
      </c>
      <c r="E8" s="3">
        <f t="shared" si="0"/>
        <v>855000</v>
      </c>
      <c r="G8" s="3">
        <f>IF(AND((E8-D8)&gt;=0,(E8-D8)&lt;=158000),IF(E8&lt;=158000,D8,158000-(E8-D8))*0.15,IF((E8-D8)&lt;0,IF(AND(E8&gt;0,E8&lt;=158000),(E8-0)*0.15,IF(E8&gt;158000,(158000-0)*0.15,0)),0))</f>
        <v>0</v>
      </c>
      <c r="H8" s="3">
        <f>IF(AND((E8-D8)&gt;=158000,(E8-D8)&lt;=330000),IF(E8&lt;=330000,D8,330000-(E8-D8))*0.2,IF((E8-D8)&lt;158000,IF(AND(E8&gt;158000,E8&lt;=330000),(E8-158000)*0.2,IF(E8&gt;330000,(330000-158000)*0.2,0)),0))</f>
        <v>20000</v>
      </c>
      <c r="I8" s="3">
        <f>IF(AND((E8-D8)&gt;=330000,(E8-D8)&lt;=1200000),IF(E8&lt;=1200000,D8,1200000-(E8-D8))*0.27,IF((E8-D8)&lt;330000,IF(AND(E8&gt;330000,E8&lt;=1200000),(E8-330000)*0.27,IF(E8&gt;1200000,(1200000-330000)*0.27,0)),0))</f>
        <v>141750</v>
      </c>
      <c r="J8" s="3">
        <f>IF(AND((E8-D8)&gt;=1200000,(E8-D8)&lt;=4300000),IF(E8&lt;=4300000,D8,4300000-(E8-D8))*0.35,IF((E8-D8)&lt;1200000,IF(AND(E8&gt;1200000,E8&lt;=4300000),(E8-1200000)*0.35,IF(E8&gt;4300000,(4300000-1200000)*0.35,0)),0))</f>
        <v>0</v>
      </c>
      <c r="K8" s="3">
        <f>IF((E8-D8)&gt;=4300000,D8*0.4,IF(E8&gt;4300000,(E8-4300000)*0.4,0))</f>
        <v>0</v>
      </c>
      <c r="M8" s="3">
        <f>SUM(G8:K8)</f>
        <v>161750</v>
      </c>
    </row>
    <row r="9" spans="2:13" x14ac:dyDescent="0.3">
      <c r="B9" s="2" t="s">
        <v>13</v>
      </c>
      <c r="D9" s="3">
        <v>625000</v>
      </c>
      <c r="E9" s="3">
        <f t="shared" si="0"/>
        <v>1480000</v>
      </c>
      <c r="G9" s="3">
        <f>IF(AND((E9-D9)&gt;=0,(E9-D9)&lt;=158000),IF(E9&lt;=158000,D9,158000-(E9-D9))*0.15,IF((E9-D9)&lt;0,IF(AND(E9&gt;0,E9&lt;=158000),(E9-0)*0.15,IF(E9&gt;158000,(158000-0)*0.15,0)),0))</f>
        <v>0</v>
      </c>
      <c r="H9" s="3">
        <f>IF(AND((E9-D9)&gt;=158000,(E9-D9)&lt;=330000),IF(E9&lt;=330000,D9,330000-(E9-D9))*0.2,IF((E9-D9)&lt;158000,IF(AND(E9&gt;158000,E9&lt;=330000),(E9-158000)*0.2,IF(E9&gt;330000,(330000-158000)*0.2,0)),0))</f>
        <v>0</v>
      </c>
      <c r="I9" s="3">
        <f>IF(AND((E9-D9)&gt;=330000,(E9-D9)&lt;=1200000),IF(E9&lt;=1200000,D9,1200000-(E9-D9))*0.27,IF((E9-D9)&lt;330000,IF(AND(E9&gt;330000,E9&lt;=1200000),(E9-330000)*0.27,IF(E9&gt;1200000,(1200000-330000)*0.27,0)),0))</f>
        <v>93150</v>
      </c>
      <c r="J9" s="3">
        <f>IF(AND((E9-D9)&gt;=1200000,(E9-D9)&lt;=4300000),IF(E9&lt;=4300000,D9,4300000-(E9-D9))*0.35,IF((E9-D9)&lt;1200000,IF(AND(E9&gt;1200000,E9&lt;=4300000),(E9-1200000)*0.35,IF(E9&gt;4300000,(4300000-1200000)*0.35,0)),0))</f>
        <v>98000</v>
      </c>
      <c r="K9" s="3">
        <f>IF((E9-D9)&gt;=4300000,D9*0.4,IF(E9&gt;4300000,(E9-4300000)*0.4,0))</f>
        <v>0</v>
      </c>
      <c r="M9" s="3">
        <f>SUM(G9:K9)</f>
        <v>191150</v>
      </c>
    </row>
    <row r="10" spans="2:13" x14ac:dyDescent="0.3">
      <c r="B10" s="2" t="s">
        <v>14</v>
      </c>
      <c r="D10" s="3">
        <v>625000</v>
      </c>
      <c r="E10" s="3">
        <f t="shared" si="0"/>
        <v>2105000</v>
      </c>
      <c r="G10" s="3">
        <f>IF(AND((E10-D10)&gt;=0,(E10-D10)&lt;=158000),IF(E10&lt;=158000,D10,158000-(E10-D10))*0.15,IF((E10-D10)&lt;0,IF(AND(E10&gt;0,E10&lt;=158000),(E10-0)*0.15,IF(E10&gt;158000,(158000-0)*0.15,0)),0))</f>
        <v>0</v>
      </c>
      <c r="H10" s="3">
        <f>IF(AND((E10-D10)&gt;=158000,(E10-D10)&lt;=330000),IF(E10&lt;=330000,D10,330000-(E10-D10))*0.2,IF((E10-D10)&lt;158000,IF(AND(E10&gt;158000,E10&lt;=330000),(E10-158000)*0.2,IF(E10&gt;330000,(330000-158000)*0.2,0)),0))</f>
        <v>0</v>
      </c>
      <c r="I10" s="3">
        <f>IF(AND((E10-D10)&gt;=330000,(E10-D10)&lt;=1200000),IF(E10&lt;=1200000,D10,1200000-(E10-D10))*0.27,IF((E10-D10)&lt;330000,IF(AND(E10&gt;330000,E10&lt;=1200000),(E10-330000)*0.27,IF(E10&gt;1200000,(1200000-330000)*0.27,0)),0))</f>
        <v>0</v>
      </c>
      <c r="J10" s="3">
        <f>IF(AND((E10-D10)&gt;=1200000,(E10-D10)&lt;=4300000),IF(E10&lt;=4300000,D10,4300000-(E10-D10))*0.35,IF((E10-D10)&lt;1200000,IF(AND(E10&gt;1200000,E10&lt;=4300000),(E10-1200000)*0.35,IF(E10&gt;4300000,(4300000-1200000)*0.35,0)),0))</f>
        <v>218750</v>
      </c>
      <c r="K10" s="3">
        <f>IF((E10-D10)&gt;=4300000,D10*0.4,IF(E10&gt;4300000,(E10-4300000)*0.4,0))</f>
        <v>0</v>
      </c>
      <c r="M10" s="3">
        <f>SUM(G10:K10)</f>
        <v>218750</v>
      </c>
    </row>
    <row r="11" spans="2:13" x14ac:dyDescent="0.3">
      <c r="B11" s="2" t="s">
        <v>15</v>
      </c>
      <c r="D11" s="3">
        <v>625000</v>
      </c>
      <c r="E11" s="3">
        <f t="shared" si="0"/>
        <v>2730000</v>
      </c>
      <c r="G11" s="3">
        <f>IF(AND((E11-D11)&gt;=0,(E11-D11)&lt;=158000),IF(E11&lt;=158000,D11,158000-(E11-D11))*0.15,IF((E11-D11)&lt;0,IF(AND(E11&gt;0,E11&lt;=158000),(E11-0)*0.15,IF(E11&gt;158000,(158000-0)*0.15,0)),0))</f>
        <v>0</v>
      </c>
      <c r="H11" s="3">
        <f>IF(AND((E11-D11)&gt;=158000,(E11-D11)&lt;=330000),IF(E11&lt;=330000,D11,330000-(E11-D11))*0.2,IF((E11-D11)&lt;158000,IF(AND(E11&gt;158000,E11&lt;=330000),(E11-158000)*0.2,IF(E11&gt;330000,(330000-158000)*0.2,0)),0))</f>
        <v>0</v>
      </c>
      <c r="I11" s="3">
        <f>IF(AND((E11-D11)&gt;=330000,(E11-D11)&lt;=1200000),IF(E11&lt;=1200000,D11,1200000-(E11-D11))*0.27,IF((E11-D11)&lt;330000,IF(AND(E11&gt;330000,E11&lt;=1200000),(E11-330000)*0.27,IF(E11&gt;1200000,(1200000-330000)*0.27,0)),0))</f>
        <v>0</v>
      </c>
      <c r="J11" s="3">
        <f>IF(AND((E11-D11)&gt;=1200000,(E11-D11)&lt;=4300000),IF(E11&lt;=4300000,D11,4300000-(E11-D11))*0.35,IF((E11-D11)&lt;1200000,IF(AND(E11&gt;1200000,E11&lt;=4300000),(E11-1200000)*0.35,IF(E11&gt;4300000,(4300000-1200000)*0.35,0)),0))</f>
        <v>218750</v>
      </c>
      <c r="K11" s="3">
        <f>IF((E11-D11)&gt;=4300000,D11*0.4,IF(E11&gt;4300000,(E11-4300000)*0.4,0))</f>
        <v>0</v>
      </c>
      <c r="M11" s="3">
        <f>SUM(G11:K11)</f>
        <v>218750</v>
      </c>
    </row>
    <row r="12" spans="2:13" x14ac:dyDescent="0.3">
      <c r="B12" s="2" t="s">
        <v>16</v>
      </c>
      <c r="D12" s="3">
        <v>625000</v>
      </c>
      <c r="E12" s="3">
        <f t="shared" si="0"/>
        <v>3355000</v>
      </c>
      <c r="G12" s="3">
        <f>IF(AND((E12-D12)&gt;=0,(E12-D12)&lt;=158000),IF(E12&lt;=158000,D12,158000-(E12-D12))*0.15,IF((E12-D12)&lt;0,IF(AND(E12&gt;0,E12&lt;=158000),(E12-0)*0.15,IF(E12&gt;158000,(158000-0)*0.15,0)),0))</f>
        <v>0</v>
      </c>
      <c r="H12" s="3">
        <f>IF(AND((E12-D12)&gt;=158000,(E12-D12)&lt;=330000),IF(E12&lt;=330000,D12,330000-(E12-D12))*0.2,IF((E12-D12)&lt;158000,IF(AND(E12&gt;158000,E12&lt;=330000),(E12-158000)*0.2,IF(E12&gt;330000,(330000-158000)*0.2,0)),0))</f>
        <v>0</v>
      </c>
      <c r="I12" s="3">
        <f>IF(AND((E12-D12)&gt;=330000,(E12-D12)&lt;=1200000),IF(E12&lt;=1200000,D12,1200000-(E12-D12))*0.27,IF((E12-D12)&lt;330000,IF(AND(E12&gt;330000,E12&lt;=1200000),(E12-330000)*0.27,IF(E12&gt;1200000,(1200000-330000)*0.27,0)),0))</f>
        <v>0</v>
      </c>
      <c r="J12" s="3">
        <f>IF(AND((E12-D12)&gt;=1200000,(E12-D12)&lt;=4300000),IF(E12&lt;=4300000,D12,4300000-(E12-D12))*0.35,IF((E12-D12)&lt;1200000,IF(AND(E12&gt;1200000,E12&lt;=4300000),(E12-1200000)*0.35,IF(E12&gt;4300000,(4300000-1200000)*0.35,0)),0))</f>
        <v>218750</v>
      </c>
      <c r="K12" s="3">
        <f>IF((E12-D12)&gt;=4300000,D12*0.4,IF(E12&gt;4300000,(E12-4300000)*0.4,0))</f>
        <v>0</v>
      </c>
      <c r="M12" s="3">
        <f>SUM(G12:K12)</f>
        <v>218750</v>
      </c>
    </row>
    <row r="13" spans="2:13" x14ac:dyDescent="0.3">
      <c r="B13" s="2" t="s">
        <v>17</v>
      </c>
      <c r="D13" s="3">
        <v>1500000</v>
      </c>
      <c r="E13" s="3">
        <f t="shared" si="0"/>
        <v>4855000</v>
      </c>
      <c r="G13" s="3">
        <f>IF(AND((E13-D13)&gt;=0,(E13-D13)&lt;=158000),IF(E13&lt;=158000,D13,158000-(E13-D13))*0.15,IF((E13-D13)&lt;0,IF(AND(E13&gt;0,E13&lt;=158000),(E13-0)*0.15,IF(E13&gt;158000,(158000-0)*0.15,0)),0))</f>
        <v>0</v>
      </c>
      <c r="H13" s="3">
        <f>IF(AND((E13-D13)&gt;=158000,(E13-D13)&lt;=330000),IF(E13&lt;=330000,D13,330000-(E13-D13))*0.2,IF((E13-D13)&lt;158000,IF(AND(E13&gt;158000,E13&lt;=330000),(E13-158000)*0.2,IF(E13&gt;330000,(330000-158000)*0.2,0)),0))</f>
        <v>0</v>
      </c>
      <c r="I13" s="3">
        <f>IF(AND((E13-D13)&gt;=330000,(E13-D13)&lt;=1200000),IF(E13&lt;=1200000,D13,1200000-(E13-D13))*0.27,IF((E13-D13)&lt;330000,IF(AND(E13&gt;330000,E13&lt;=1200000),(E13-330000)*0.27,IF(E13&gt;1200000,(1200000-330000)*0.27,0)),0))</f>
        <v>0</v>
      </c>
      <c r="J13" s="3">
        <f>IF(AND((E13-D13)&gt;=1200000,(E13-D13)&lt;=4300000),IF(E13&lt;=4300000,D13,4300000-(E13-D13))*0.35,IF((E13-D13)&lt;1200000,IF(AND(E13&gt;1200000,E13&lt;=4300000),(E13-1200000)*0.35,IF(E13&gt;4300000,(4300000-1200000)*0.35,0)),0))</f>
        <v>330750</v>
      </c>
      <c r="K13" s="3">
        <f>IF((E13-D13)&gt;=4300000,D13*0.4,IF(E13&gt;4300000,(E13-4300000)*0.4,0))</f>
        <v>222000</v>
      </c>
      <c r="M13" s="3">
        <f>SUM(G13:K13)</f>
        <v>552750</v>
      </c>
    </row>
    <row r="15" spans="2:13" x14ac:dyDescent="0.3">
      <c r="I15" s="6" t="s">
        <v>18</v>
      </c>
      <c r="J15" s="6"/>
      <c r="K15" s="7" t="s">
        <v>19</v>
      </c>
    </row>
    <row r="16" spans="2:13" s="3" customFormat="1" x14ac:dyDescent="0.3">
      <c r="B16" s="2"/>
      <c r="I16" s="3">
        <v>0</v>
      </c>
      <c r="J16" s="3">
        <v>158000</v>
      </c>
      <c r="K16" s="8">
        <v>0.15</v>
      </c>
    </row>
    <row r="17" spans="2:11" s="3" customFormat="1" x14ac:dyDescent="0.3">
      <c r="B17" s="2"/>
      <c r="I17" s="3">
        <v>158000</v>
      </c>
      <c r="J17" s="3">
        <v>330000</v>
      </c>
      <c r="K17" s="8">
        <v>0.2</v>
      </c>
    </row>
    <row r="18" spans="2:11" s="3" customFormat="1" x14ac:dyDescent="0.3">
      <c r="B18" s="2"/>
      <c r="I18" s="3">
        <v>330000</v>
      </c>
      <c r="J18" s="3">
        <v>1200000</v>
      </c>
      <c r="K18" s="8">
        <v>0.27</v>
      </c>
    </row>
    <row r="19" spans="2:11" x14ac:dyDescent="0.3">
      <c r="I19" s="3">
        <v>1200000</v>
      </c>
      <c r="J19" s="3">
        <v>4300000</v>
      </c>
      <c r="K19" s="8">
        <v>0.35</v>
      </c>
    </row>
    <row r="20" spans="2:11" x14ac:dyDescent="0.3">
      <c r="G20" s="3">
        <f>158000*15%</f>
        <v>23700</v>
      </c>
      <c r="I20" s="3">
        <v>4300000</v>
      </c>
      <c r="J20" s="3">
        <v>99999999</v>
      </c>
      <c r="K20" s="8">
        <v>0.4</v>
      </c>
    </row>
  </sheetData>
  <mergeCells count="1">
    <mergeCell ref="I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Perfetti van Melle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Bahadır Örkmes</dc:creator>
  <cp:lastModifiedBy>Bahadır Örkmes</cp:lastModifiedBy>
  <dcterms:created xsi:type="dcterms:W3CDTF">2025-08-08T13:07:41Z</dcterms:created>
  <dcterms:modified xsi:type="dcterms:W3CDTF">2025-08-08T13:08:09Z</dcterms:modified>
</cp:coreProperties>
</file>